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bpfvervoer.sharepoint.com/sites/Communicatie/Communicatie/Transitie/Infobladen/"/>
    </mc:Choice>
  </mc:AlternateContent>
  <xr:revisionPtr revIDLastSave="35" documentId="8_{5C31A87B-CC40-4B70-8FD3-7E7604FB1274}" xr6:coauthVersionLast="47" xr6:coauthVersionMax="47" xr10:uidLastSave="{FA780EEF-1E70-4E1C-9588-BC25423B733C}"/>
  <bookViews>
    <workbookView xWindow="-110" yWindow="-110" windowWidth="23260" windowHeight="14860" xr2:uid="{29A80EAC-A7CA-4B23-A961-568BC7241FD7}"/>
  </bookViews>
  <sheets>
    <sheet name="Indicatie compensatie" sheetId="1" r:id="rId1"/>
  </sheets>
  <definedNames>
    <definedName name="_xlnm.Print_Area" localSheetId="0">'Indicatie compensatie'!$B$2:$F$44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D9" i="1"/>
  <c r="Z10" i="1"/>
  <c r="Z11" i="1" s="1"/>
  <c r="AA8" i="1"/>
  <c r="AA5" i="1"/>
  <c r="AA6" i="1"/>
  <c r="Y3" i="1"/>
  <c r="E5" i="1" l="1"/>
  <c r="AC8" i="1"/>
  <c r="AC5" i="1"/>
  <c r="AC9" i="1" l="1"/>
  <c r="AB9" i="1"/>
  <c r="D10" i="1" l="1"/>
  <c r="D11" i="1" s="1"/>
</calcChain>
</file>

<file path=xl/sharedStrings.xml><?xml version="1.0" encoding="utf-8"?>
<sst xmlns="http://schemas.openxmlformats.org/spreadsheetml/2006/main" count="29" uniqueCount="28">
  <si>
    <t>Leeftijd op</t>
  </si>
  <si>
    <t>jaar</t>
  </si>
  <si>
    <t>Verwacht loon 2026:</t>
  </si>
  <si>
    <t>maanden</t>
  </si>
  <si>
    <t>Compensatie:</t>
  </si>
  <si>
    <t>Gehele leeftijd</t>
  </si>
  <si>
    <t>Compensatie totaal</t>
  </si>
  <si>
    <t>Compensatie als verspreid over 10 jaar per jaar</t>
  </si>
  <si>
    <t>t/m 39</t>
  </si>
  <si>
    <t>Indicatie compensatie</t>
  </si>
  <si>
    <t>Schatting franchise 2027:</t>
  </si>
  <si>
    <t>(franchise 2026: € 17.283,-)</t>
  </si>
  <si>
    <t>Schatting extra pensioen:</t>
  </si>
  <si>
    <t>AOW-leeftijd</t>
  </si>
  <si>
    <t>(op 67 jaar en 3 maanden)</t>
  </si>
  <si>
    <t>Duur tot AOW-leeftijd</t>
  </si>
  <si>
    <t>Pensioenpot AOW</t>
  </si>
  <si>
    <t>Factor OP indicatie</t>
  </si>
  <si>
    <t>(per maand)</t>
  </si>
  <si>
    <t>(per jaar)</t>
  </si>
  <si>
    <t>(maximaal € 79.409,- telt mee)</t>
  </si>
  <si>
    <t>(en ouder)</t>
  </si>
  <si>
    <t>Aan de getoonde bedragen en onderstaande tabel kunnen geen rechten worden ontleend. Half november 2026 sturen we iedereen die dan nog pensioen opbouwt bij Pensioenfonds Vervoer een betere indicatie.</t>
  </si>
  <si>
    <t>Dit is de tabel zoals cao-partijen die wensen. Op dit moment ligt de tabel nog ter beoordeling bij De Nederlandsche Bank (DNB). Pas na de beoordeling is er een definitieve tabel voor de compensatie.</t>
  </si>
  <si>
    <t>Geboortedatum op 1 januari 2027:</t>
  </si>
  <si>
    <t>(komt in de pensioenpot)</t>
  </si>
  <si>
    <t>Parttime (deeltijd) percentage:</t>
  </si>
  <si>
    <t>Oprenting pensioenpot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</si>
</sst>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theme="3" tint="0.249977111117893"/>
      <name val="Aptos Narrow"/>
      <family val="2"/>
      <scheme val="minor"/>
    </font>
    <font>
      <b/>
      <sz val="11"/>
      <color rgb="FFFFFFFF"/>
      <name val="Aptos"/>
      <family val="2"/>
    </font>
    <font>
      <b/>
      <sz val="11"/>
      <color rgb="FF002C77"/>
      <name val="Aptos"/>
      <family val="2"/>
    </font>
    <font>
      <sz val="11"/>
      <color rgb="FF002C77"/>
      <name val="Aptos"/>
      <family val="2"/>
    </font>
    <font>
      <sz val="1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9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Dashed">
        <color theme="4" tint="0.39994506668294322"/>
      </left>
      <right/>
      <top style="mediumDashed">
        <color theme="4" tint="0.39994506668294322"/>
      </top>
      <bottom/>
      <diagonal/>
    </border>
    <border>
      <left/>
      <right/>
      <top style="mediumDashed">
        <color theme="4" tint="0.39994506668294322"/>
      </top>
      <bottom/>
      <diagonal/>
    </border>
    <border>
      <left/>
      <right style="mediumDashed">
        <color theme="4" tint="0.39994506668294322"/>
      </right>
      <top style="mediumDashed">
        <color theme="4" tint="0.39994506668294322"/>
      </top>
      <bottom/>
      <diagonal/>
    </border>
    <border>
      <left style="mediumDashed">
        <color theme="4" tint="0.39994506668294322"/>
      </left>
      <right/>
      <top/>
      <bottom/>
      <diagonal/>
    </border>
    <border>
      <left/>
      <right style="mediumDashed">
        <color theme="4" tint="0.39994506668294322"/>
      </right>
      <top/>
      <bottom/>
      <diagonal/>
    </border>
    <border>
      <left style="mediumDashed">
        <color theme="4" tint="0.39994506668294322"/>
      </left>
      <right/>
      <top/>
      <bottom style="mediumDashed">
        <color theme="4" tint="0.39994506668294322"/>
      </bottom>
      <diagonal/>
    </border>
    <border>
      <left/>
      <right/>
      <top/>
      <bottom style="mediumDashed">
        <color theme="4" tint="0.39994506668294322"/>
      </bottom>
      <diagonal/>
    </border>
    <border>
      <left/>
      <right style="mediumDashed">
        <color theme="4" tint="0.39994506668294322"/>
      </right>
      <top/>
      <bottom style="mediumDashed">
        <color theme="4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4" fontId="2" fillId="2" borderId="0" xfId="0" applyNumberFormat="1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0" fontId="5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right" vertic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left" indent="1"/>
    </xf>
    <xf numFmtId="0" fontId="8" fillId="2" borderId="0" xfId="0" applyFont="1" applyFill="1"/>
    <xf numFmtId="14" fontId="8" fillId="2" borderId="0" xfId="0" applyNumberFormat="1" applyFont="1" applyFill="1"/>
    <xf numFmtId="1" fontId="8" fillId="2" borderId="0" xfId="0" applyNumberFormat="1" applyFont="1" applyFill="1"/>
    <xf numFmtId="164" fontId="8" fillId="2" borderId="0" xfId="1" applyNumberFormat="1" applyFont="1" applyFill="1"/>
    <xf numFmtId="1" fontId="8" fillId="2" borderId="0" xfId="0" applyNumberFormat="1" applyFont="1" applyFill="1" applyAlignment="1">
      <alignment horizontal="right"/>
    </xf>
    <xf numFmtId="10" fontId="8" fillId="2" borderId="0" xfId="1" applyNumberFormat="1" applyFont="1" applyFill="1"/>
    <xf numFmtId="0" fontId="11" fillId="2" borderId="0" xfId="0" applyFont="1" applyFill="1"/>
    <xf numFmtId="165" fontId="11" fillId="2" borderId="0" xfId="0" applyNumberFormat="1" applyFont="1" applyFill="1"/>
    <xf numFmtId="0" fontId="11" fillId="2" borderId="0" xfId="0" applyFont="1" applyFill="1" applyAlignment="1">
      <alignment horizontal="left" indent="1"/>
    </xf>
    <xf numFmtId="0" fontId="12" fillId="2" borderId="0" xfId="0" applyFont="1" applyFill="1" applyAlignment="1">
      <alignment vertical="top"/>
    </xf>
    <xf numFmtId="165" fontId="11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horizontal="left" vertical="top" indent="1"/>
    </xf>
    <xf numFmtId="0" fontId="5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165" fontId="10" fillId="2" borderId="0" xfId="0" applyNumberFormat="1" applyFont="1" applyFill="1"/>
    <xf numFmtId="9" fontId="2" fillId="2" borderId="0" xfId="1" applyFont="1" applyFill="1" applyProtection="1">
      <protection locked="0"/>
    </xf>
    <xf numFmtId="165" fontId="7" fillId="2" borderId="0" xfId="0" applyNumberFormat="1" applyFont="1" applyFill="1"/>
    <xf numFmtId="9" fontId="8" fillId="2" borderId="0" xfId="0" applyNumberFormat="1" applyFont="1" applyFill="1"/>
    <xf numFmtId="0" fontId="3" fillId="2" borderId="0" xfId="0" applyFont="1" applyFill="1" applyAlignment="1">
      <alignment horizontal="center" shrinkToFit="1"/>
    </xf>
    <xf numFmtId="0" fontId="9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93F2-8C06-4A1A-95E8-9AA50EC37DE4}">
  <sheetPr>
    <pageSetUpPr fitToPage="1"/>
  </sheetPr>
  <dimension ref="A1:AU106"/>
  <sheetViews>
    <sheetView showGridLines="0" showRowColHeaders="0" tabSelected="1" zoomScale="130" zoomScaleNormal="130" workbookViewId="0">
      <selection activeCell="D5" sqref="D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1" max="1" width="8.7265625" style="1"/>
    <col min="2" max="2" width="2.6328125" style="1" customWidth="1"/>
    <col min="3" max="3" width="27.453125" customWidth="1"/>
    <col min="4" max="4" width="24.26953125" customWidth="1"/>
    <col min="5" max="5" width="25.54296875" customWidth="1"/>
    <col min="6" max="6" width="3.453125" style="1" customWidth="1"/>
    <col min="7" max="7" width="8.7265625" style="1" customWidth="1"/>
    <col min="8" max="19" width="8" style="1" customWidth="1"/>
    <col min="20" max="20" width="16.90625" style="1" customWidth="1"/>
    <col min="21" max="21" width="8.7265625" style="1" customWidth="1"/>
    <col min="22" max="24" width="8.7265625" style="1"/>
    <col min="25" max="25" width="18.1796875" style="1" bestFit="1" customWidth="1"/>
    <col min="26" max="47" width="8.7265625" style="1"/>
  </cols>
  <sheetData>
    <row r="1" spans="2:29" s="1" customFormat="1" ht="15" thickBot="1" x14ac:dyDescent="0.4"/>
    <row r="2" spans="2:29" s="1" customFormat="1" x14ac:dyDescent="0.35">
      <c r="B2" s="4"/>
      <c r="C2" s="5"/>
      <c r="D2" s="5"/>
      <c r="E2" s="5"/>
      <c r="F2" s="6"/>
    </row>
    <row r="3" spans="2:29" ht="21" x14ac:dyDescent="0.5">
      <c r="B3" s="7"/>
      <c r="C3" s="39" t="s">
        <v>9</v>
      </c>
      <c r="D3" s="39"/>
      <c r="E3" s="39"/>
      <c r="F3" s="8"/>
      <c r="Y3" s="21" t="str">
        <f>DATEDIF(D5,Z5,"y") &amp; " jaar, " &amp; DATEDIF(D5,Z5,"ym") &amp; " maanden"</f>
        <v>52 jaar, 0 maanden</v>
      </c>
      <c r="Z3" s="21"/>
      <c r="AA3" s="21"/>
      <c r="AB3" s="21"/>
      <c r="AC3" s="21"/>
    </row>
    <row r="4" spans="2:29" x14ac:dyDescent="0.35">
      <c r="B4" s="7"/>
      <c r="C4" s="1"/>
      <c r="D4" s="1"/>
      <c r="E4" s="1"/>
      <c r="F4" s="8"/>
      <c r="Y4" s="21"/>
      <c r="Z4" s="21"/>
      <c r="AA4" s="21"/>
      <c r="AB4" s="21"/>
      <c r="AC4" s="21"/>
    </row>
    <row r="5" spans="2:29" x14ac:dyDescent="0.35">
      <c r="B5" s="7"/>
      <c r="C5" s="1" t="s">
        <v>24</v>
      </c>
      <c r="D5" s="9">
        <v>27395</v>
      </c>
      <c r="E5" s="20" t="str">
        <f>+"("&amp;AA5&amp;" jaar "&amp;IF(AA6=0,"precies)","en "&amp;AA6&amp;" maanden)")</f>
        <v>(52 jaar precies)</v>
      </c>
      <c r="F5" s="8"/>
      <c r="Y5" s="21" t="s">
        <v>0</v>
      </c>
      <c r="Z5" s="22">
        <v>46388</v>
      </c>
      <c r="AA5" s="23">
        <f>DATEDIF(D5,Z5,"y")</f>
        <v>52</v>
      </c>
      <c r="AB5" s="21" t="s">
        <v>1</v>
      </c>
      <c r="AC5" s="24">
        <f>VLOOKUP(AA5, C14:E40, 3, 0)</f>
        <v>2.9000000000000001E-2</v>
      </c>
    </row>
    <row r="6" spans="2:29" x14ac:dyDescent="0.35">
      <c r="B6" s="7"/>
      <c r="C6" s="1" t="s">
        <v>2</v>
      </c>
      <c r="D6" s="10">
        <v>48000</v>
      </c>
      <c r="E6" s="20" t="s">
        <v>20</v>
      </c>
      <c r="F6" s="8"/>
      <c r="Y6" s="21"/>
      <c r="Z6" s="21"/>
      <c r="AA6" s="23">
        <f>+DATEDIF(D5,Z5,"ym")</f>
        <v>0</v>
      </c>
      <c r="AB6" s="21" t="s">
        <v>3</v>
      </c>
      <c r="AC6" s="21"/>
    </row>
    <row r="7" spans="2:29" x14ac:dyDescent="0.35">
      <c r="B7" s="7"/>
      <c r="C7" s="1" t="s">
        <v>26</v>
      </c>
      <c r="D7" s="36">
        <v>1</v>
      </c>
      <c r="E7" s="20"/>
      <c r="F7" s="8"/>
      <c r="Y7" s="21"/>
      <c r="Z7" s="21"/>
      <c r="AA7" s="23"/>
      <c r="AB7" s="21"/>
      <c r="AC7" s="21"/>
    </row>
    <row r="8" spans="2:29" x14ac:dyDescent="0.35">
      <c r="B8" s="7"/>
      <c r="C8" s="1" t="s">
        <v>10</v>
      </c>
      <c r="D8" s="37">
        <v>17800</v>
      </c>
      <c r="E8" s="20" t="s">
        <v>11</v>
      </c>
      <c r="F8" s="8"/>
      <c r="Y8" s="21"/>
      <c r="Z8" s="21"/>
      <c r="AA8" s="23">
        <f>DATEDIF(D5,Z5,"y")+1</f>
        <v>53</v>
      </c>
      <c r="AB8" s="21" t="s">
        <v>1</v>
      </c>
      <c r="AC8" s="24">
        <f>VLOOKUP(AA8, C14:E40, 3, 0)</f>
        <v>2.9000000000000001E-2</v>
      </c>
    </row>
    <row r="9" spans="2:29" x14ac:dyDescent="0.35">
      <c r="B9" s="7"/>
      <c r="C9" s="1" t="s">
        <v>4</v>
      </c>
      <c r="D9" s="35">
        <f>+MAX((MIN(D6,79409*D7)-D8*D7)*AC9*(MIN((65-AB9),10)),0)</f>
        <v>8758</v>
      </c>
      <c r="E9" s="20" t="s">
        <v>25</v>
      </c>
      <c r="F9" s="8"/>
      <c r="Y9" s="21"/>
      <c r="Z9" s="21"/>
      <c r="AA9" s="25"/>
      <c r="AB9" s="21">
        <f>+AA5+(AA6/12)</f>
        <v>52</v>
      </c>
      <c r="AC9" s="26">
        <f>+ROUND((AC5*(12-AA6)+AC8*AA6)/12,4)</f>
        <v>2.9000000000000001E-2</v>
      </c>
    </row>
    <row r="10" spans="2:29" x14ac:dyDescent="0.35">
      <c r="B10" s="7"/>
      <c r="C10" s="27" t="s">
        <v>12</v>
      </c>
      <c r="D10" s="28">
        <f>+Z13/Z14</f>
        <v>592.28067758859356</v>
      </c>
      <c r="E10" s="29" t="s">
        <v>19</v>
      </c>
      <c r="F10" s="8"/>
      <c r="Y10" s="21" t="s">
        <v>13</v>
      </c>
      <c r="Z10" s="22">
        <f>+D5+(67.25*365.25)</f>
        <v>51958.0625</v>
      </c>
      <c r="AA10" s="21"/>
      <c r="AB10" s="21"/>
      <c r="AC10" s="21"/>
    </row>
    <row r="11" spans="2:29" ht="23.5" customHeight="1" x14ac:dyDescent="0.35">
      <c r="B11" s="7"/>
      <c r="C11" s="30" t="s">
        <v>14</v>
      </c>
      <c r="D11" s="31">
        <f>+D10/12</f>
        <v>49.356723132382797</v>
      </c>
      <c r="E11" s="32" t="s">
        <v>18</v>
      </c>
      <c r="F11" s="8"/>
      <c r="Y11" s="21" t="s">
        <v>15</v>
      </c>
      <c r="Z11" s="21">
        <f>+(Z10-Z5)/365.25</f>
        <v>15.25</v>
      </c>
      <c r="AA11" s="21"/>
      <c r="AB11" s="21"/>
      <c r="AC11" s="21"/>
    </row>
    <row r="12" spans="2:29" ht="31" customHeight="1" x14ac:dyDescent="0.35">
      <c r="B12" s="7"/>
      <c r="C12" s="40" t="s">
        <v>22</v>
      </c>
      <c r="D12" s="41"/>
      <c r="E12" s="41"/>
      <c r="F12" s="8"/>
      <c r="Y12" s="21" t="s">
        <v>27</v>
      </c>
      <c r="Z12" s="38">
        <v>0.02</v>
      </c>
      <c r="AA12" s="21"/>
      <c r="AB12" s="21"/>
      <c r="AC12" s="21"/>
    </row>
    <row r="13" spans="2:29" ht="43.5" x14ac:dyDescent="0.35">
      <c r="B13" s="7"/>
      <c r="C13" s="2" t="s">
        <v>5</v>
      </c>
      <c r="D13" s="3" t="s">
        <v>6</v>
      </c>
      <c r="E13" s="3" t="s">
        <v>7</v>
      </c>
      <c r="F13" s="8"/>
      <c r="Y13" s="21" t="s">
        <v>16</v>
      </c>
      <c r="Z13" s="21">
        <f>+D9*(1+Z12)^Z11</f>
        <v>11845.613551771872</v>
      </c>
      <c r="AA13" s="21"/>
      <c r="AB13" s="21"/>
      <c r="AC13" s="21"/>
    </row>
    <row r="14" spans="2:29" ht="11.5" customHeight="1" x14ac:dyDescent="0.35">
      <c r="B14" s="7"/>
      <c r="C14" s="11" t="s">
        <v>8</v>
      </c>
      <c r="D14" s="12">
        <v>0</v>
      </c>
      <c r="E14" s="12">
        <v>0</v>
      </c>
      <c r="F14" s="8"/>
      <c r="Y14" s="21" t="s">
        <v>17</v>
      </c>
      <c r="Z14" s="21">
        <v>20</v>
      </c>
      <c r="AA14" s="21"/>
      <c r="AB14" s="21"/>
      <c r="AC14" s="21"/>
    </row>
    <row r="15" spans="2:29" ht="11.5" customHeight="1" x14ac:dyDescent="0.35">
      <c r="B15" s="7"/>
      <c r="C15" s="13">
        <v>40</v>
      </c>
      <c r="D15" s="14">
        <v>6.0000000000000001E-3</v>
      </c>
      <c r="E15" s="14">
        <v>1E-3</v>
      </c>
      <c r="F15" s="8"/>
    </row>
    <row r="16" spans="2:29" ht="11.5" customHeight="1" x14ac:dyDescent="0.35">
      <c r="B16" s="7"/>
      <c r="C16" s="15">
        <v>41</v>
      </c>
      <c r="D16" s="16">
        <v>5.1999999999999998E-2</v>
      </c>
      <c r="E16" s="16">
        <v>5.0000000000000001E-3</v>
      </c>
      <c r="F16" s="8"/>
    </row>
    <row r="17" spans="2:6" ht="11.5" customHeight="1" x14ac:dyDescent="0.35">
      <c r="B17" s="7"/>
      <c r="C17" s="13">
        <v>42</v>
      </c>
      <c r="D17" s="14">
        <v>9.2999999999999999E-2</v>
      </c>
      <c r="E17" s="14">
        <v>8.9999999999999993E-3</v>
      </c>
      <c r="F17" s="8"/>
    </row>
    <row r="18" spans="2:6" ht="11.5" customHeight="1" x14ac:dyDescent="0.35">
      <c r="B18" s="7"/>
      <c r="C18" s="15">
        <v>43</v>
      </c>
      <c r="D18" s="16">
        <v>0.127</v>
      </c>
      <c r="E18" s="16">
        <v>1.2999999999999999E-2</v>
      </c>
      <c r="F18" s="8"/>
    </row>
    <row r="19" spans="2:6" ht="11.5" customHeight="1" x14ac:dyDescent="0.35">
      <c r="B19" s="7"/>
      <c r="C19" s="13">
        <v>44</v>
      </c>
      <c r="D19" s="14">
        <v>0.16300000000000001</v>
      </c>
      <c r="E19" s="14">
        <v>1.6E-2</v>
      </c>
      <c r="F19" s="8"/>
    </row>
    <row r="20" spans="2:6" ht="11.5" customHeight="1" x14ac:dyDescent="0.35">
      <c r="B20" s="7"/>
      <c r="C20" s="15">
        <v>45</v>
      </c>
      <c r="D20" s="16">
        <v>0.19700000000000001</v>
      </c>
      <c r="E20" s="16">
        <v>0.02</v>
      </c>
      <c r="F20" s="8"/>
    </row>
    <row r="21" spans="2:6" ht="11.5" customHeight="1" x14ac:dyDescent="0.35">
      <c r="B21" s="7"/>
      <c r="C21" s="13">
        <v>46</v>
      </c>
      <c r="D21" s="14">
        <v>0.223</v>
      </c>
      <c r="E21" s="14">
        <v>2.1999999999999999E-2</v>
      </c>
      <c r="F21" s="8"/>
    </row>
    <row r="22" spans="2:6" ht="11.5" customHeight="1" x14ac:dyDescent="0.35">
      <c r="B22" s="7"/>
      <c r="C22" s="15">
        <v>47</v>
      </c>
      <c r="D22" s="16">
        <v>0.24199999999999999</v>
      </c>
      <c r="E22" s="16">
        <v>2.4E-2</v>
      </c>
      <c r="F22" s="8"/>
    </row>
    <row r="23" spans="2:6" ht="11.5" customHeight="1" x14ac:dyDescent="0.35">
      <c r="B23" s="7"/>
      <c r="C23" s="13">
        <v>48</v>
      </c>
      <c r="D23" s="14">
        <v>0.252</v>
      </c>
      <c r="E23" s="14">
        <v>2.5000000000000001E-2</v>
      </c>
      <c r="F23" s="8"/>
    </row>
    <row r="24" spans="2:6" ht="11.5" customHeight="1" x14ac:dyDescent="0.35">
      <c r="B24" s="7"/>
      <c r="C24" s="15">
        <v>49</v>
      </c>
      <c r="D24" s="16">
        <v>0.26700000000000002</v>
      </c>
      <c r="E24" s="16">
        <v>2.7E-2</v>
      </c>
      <c r="F24" s="8"/>
    </row>
    <row r="25" spans="2:6" ht="11.5" customHeight="1" x14ac:dyDescent="0.35">
      <c r="B25" s="7"/>
      <c r="C25" s="13">
        <v>50</v>
      </c>
      <c r="D25" s="14">
        <v>0.27800000000000002</v>
      </c>
      <c r="E25" s="14">
        <v>2.8000000000000001E-2</v>
      </c>
      <c r="F25" s="8"/>
    </row>
    <row r="26" spans="2:6" ht="11.5" customHeight="1" x14ac:dyDescent="0.35">
      <c r="B26" s="7"/>
      <c r="C26" s="15">
        <v>51</v>
      </c>
      <c r="D26" s="16">
        <v>0.28299999999999997</v>
      </c>
      <c r="E26" s="16">
        <v>2.8000000000000001E-2</v>
      </c>
      <c r="F26" s="8"/>
    </row>
    <row r="27" spans="2:6" ht="11.5" customHeight="1" x14ac:dyDescent="0.35">
      <c r="B27" s="7"/>
      <c r="C27" s="13">
        <v>52</v>
      </c>
      <c r="D27" s="14">
        <v>0.28999999999999998</v>
      </c>
      <c r="E27" s="14">
        <v>2.9000000000000001E-2</v>
      </c>
      <c r="F27" s="8"/>
    </row>
    <row r="28" spans="2:6" ht="11.5" customHeight="1" x14ac:dyDescent="0.35">
      <c r="B28" s="7"/>
      <c r="C28" s="15">
        <v>53</v>
      </c>
      <c r="D28" s="16">
        <v>0.29299999999999998</v>
      </c>
      <c r="E28" s="16">
        <v>2.9000000000000001E-2</v>
      </c>
      <c r="F28" s="8"/>
    </row>
    <row r="29" spans="2:6" ht="11.5" customHeight="1" x14ac:dyDescent="0.35">
      <c r="B29" s="7"/>
      <c r="C29" s="13">
        <v>54</v>
      </c>
      <c r="D29" s="14">
        <v>0.28599999999999998</v>
      </c>
      <c r="E29" s="14">
        <v>2.9000000000000001E-2</v>
      </c>
      <c r="F29" s="8"/>
    </row>
    <row r="30" spans="2:6" ht="11.5" customHeight="1" x14ac:dyDescent="0.35">
      <c r="B30" s="7"/>
      <c r="C30" s="15">
        <v>55</v>
      </c>
      <c r="D30" s="16">
        <v>0.27500000000000002</v>
      </c>
      <c r="E30" s="16">
        <v>2.8000000000000001E-2</v>
      </c>
      <c r="F30" s="8"/>
    </row>
    <row r="31" spans="2:6" ht="11.5" customHeight="1" x14ac:dyDescent="0.35">
      <c r="B31" s="7"/>
      <c r="C31" s="13">
        <v>56</v>
      </c>
      <c r="D31" s="14">
        <v>0.26200000000000001</v>
      </c>
      <c r="E31" s="14">
        <v>2.9000000000000001E-2</v>
      </c>
      <c r="F31" s="8"/>
    </row>
    <row r="32" spans="2:6" ht="11.5" customHeight="1" x14ac:dyDescent="0.35">
      <c r="B32" s="7"/>
      <c r="C32" s="15">
        <v>57</v>
      </c>
      <c r="D32" s="16">
        <v>0.24099999999999999</v>
      </c>
      <c r="E32" s="16">
        <v>0.03</v>
      </c>
      <c r="F32" s="8"/>
    </row>
    <row r="33" spans="2:6" ht="11.5" customHeight="1" x14ac:dyDescent="0.35">
      <c r="B33" s="7"/>
      <c r="C33" s="13">
        <v>58</v>
      </c>
      <c r="D33" s="14">
        <v>0.218</v>
      </c>
      <c r="E33" s="14">
        <v>3.1E-2</v>
      </c>
      <c r="F33" s="8"/>
    </row>
    <row r="34" spans="2:6" ht="11.5" customHeight="1" x14ac:dyDescent="0.35">
      <c r="B34" s="7"/>
      <c r="C34" s="15">
        <v>59</v>
      </c>
      <c r="D34" s="16">
        <v>0.19500000000000001</v>
      </c>
      <c r="E34" s="16">
        <v>3.3000000000000002E-2</v>
      </c>
      <c r="F34" s="8"/>
    </row>
    <row r="35" spans="2:6" ht="11.5" customHeight="1" x14ac:dyDescent="0.35">
      <c r="B35" s="7"/>
      <c r="C35" s="13">
        <v>60</v>
      </c>
      <c r="D35" s="14">
        <v>0.17</v>
      </c>
      <c r="E35" s="14">
        <v>3.4000000000000002E-2</v>
      </c>
      <c r="F35" s="8"/>
    </row>
    <row r="36" spans="2:6" ht="11.5" customHeight="1" x14ac:dyDescent="0.35">
      <c r="B36" s="7"/>
      <c r="C36" s="15">
        <v>61</v>
      </c>
      <c r="D36" s="16">
        <v>0.14299999999999999</v>
      </c>
      <c r="E36" s="16">
        <v>3.5999999999999997E-2</v>
      </c>
      <c r="F36" s="8"/>
    </row>
    <row r="37" spans="2:6" ht="11.5" customHeight="1" x14ac:dyDescent="0.35">
      <c r="B37" s="7"/>
      <c r="C37" s="13">
        <v>62</v>
      </c>
      <c r="D37" s="14">
        <v>0.114</v>
      </c>
      <c r="E37" s="14">
        <v>3.7999999999999999E-2</v>
      </c>
      <c r="F37" s="8"/>
    </row>
    <row r="38" spans="2:6" ht="11.5" customHeight="1" x14ac:dyDescent="0.35">
      <c r="B38" s="7"/>
      <c r="C38" s="15">
        <v>63</v>
      </c>
      <c r="D38" s="16">
        <v>8.2000000000000003E-2</v>
      </c>
      <c r="E38" s="16">
        <v>4.1000000000000002E-2</v>
      </c>
      <c r="F38" s="8"/>
    </row>
    <row r="39" spans="2:6" ht="11.5" customHeight="1" x14ac:dyDescent="0.35">
      <c r="B39" s="7"/>
      <c r="C39" s="13">
        <v>64</v>
      </c>
      <c r="D39" s="14">
        <v>4.3999999999999997E-2</v>
      </c>
      <c r="E39" s="14">
        <v>4.3999999999999997E-2</v>
      </c>
      <c r="F39" s="8"/>
    </row>
    <row r="40" spans="2:6" ht="11.5" customHeight="1" x14ac:dyDescent="0.35">
      <c r="B40" s="7"/>
      <c r="C40" s="15">
        <v>65</v>
      </c>
      <c r="D40" s="16">
        <v>0</v>
      </c>
      <c r="E40" s="16">
        <v>0</v>
      </c>
      <c r="F40" s="8"/>
    </row>
    <row r="41" spans="2:6" ht="11.5" customHeight="1" x14ac:dyDescent="0.35">
      <c r="B41" s="7"/>
      <c r="C41" s="15" t="s">
        <v>21</v>
      </c>
      <c r="D41" s="16"/>
      <c r="E41" s="16"/>
      <c r="F41" s="8"/>
    </row>
    <row r="42" spans="2:6" ht="11.5" customHeight="1" x14ac:dyDescent="0.35">
      <c r="B42" s="7"/>
      <c r="C42" s="33"/>
      <c r="D42" s="34"/>
      <c r="E42" s="34"/>
      <c r="F42" s="8"/>
    </row>
    <row r="43" spans="2:6" ht="28" customHeight="1" x14ac:dyDescent="0.35">
      <c r="B43" s="7"/>
      <c r="C43" s="42" t="s">
        <v>23</v>
      </c>
      <c r="D43" s="43"/>
      <c r="E43" s="43"/>
      <c r="F43" s="8"/>
    </row>
    <row r="44" spans="2:6" ht="11.5" customHeight="1" thickBot="1" x14ac:dyDescent="0.4">
      <c r="B44" s="17"/>
      <c r="C44" s="18"/>
      <c r="D44" s="18"/>
      <c r="E44" s="18"/>
      <c r="F44" s="19"/>
    </row>
    <row r="45" spans="2:6" x14ac:dyDescent="0.35">
      <c r="C45" s="1"/>
      <c r="D45" s="1"/>
      <c r="E45" s="1"/>
    </row>
    <row r="46" spans="2:6" x14ac:dyDescent="0.35">
      <c r="C46" s="1"/>
      <c r="D46" s="1"/>
      <c r="E46" s="1"/>
    </row>
    <row r="47" spans="2:6" x14ac:dyDescent="0.35">
      <c r="C47" s="1"/>
      <c r="D47" s="1"/>
      <c r="E47" s="1"/>
    </row>
    <row r="48" spans="2:6" x14ac:dyDescent="0.35">
      <c r="C48" s="1"/>
      <c r="D48" s="1"/>
      <c r="E48" s="1"/>
    </row>
    <row r="49" spans="3:5" x14ac:dyDescent="0.35">
      <c r="C49" s="1"/>
      <c r="D49" s="1"/>
      <c r="E49" s="1"/>
    </row>
    <row r="50" spans="3:5" x14ac:dyDescent="0.35">
      <c r="C50" s="1"/>
      <c r="D50" s="1"/>
      <c r="E50" s="1"/>
    </row>
    <row r="51" spans="3:5" x14ac:dyDescent="0.35">
      <c r="C51" s="1"/>
      <c r="D51" s="1"/>
      <c r="E51" s="1"/>
    </row>
    <row r="52" spans="3:5" x14ac:dyDescent="0.35">
      <c r="C52" s="1"/>
      <c r="D52" s="1"/>
      <c r="E52" s="1"/>
    </row>
    <row r="53" spans="3:5" x14ac:dyDescent="0.35">
      <c r="C53" s="1"/>
      <c r="D53" s="1"/>
      <c r="E53" s="1"/>
    </row>
    <row r="54" spans="3:5" x14ac:dyDescent="0.35">
      <c r="C54" s="1"/>
      <c r="D54" s="1"/>
      <c r="E54" s="1"/>
    </row>
    <row r="55" spans="3:5" x14ac:dyDescent="0.35">
      <c r="C55" s="1"/>
      <c r="D55" s="1"/>
      <c r="E55" s="1"/>
    </row>
    <row r="56" spans="3:5" x14ac:dyDescent="0.35">
      <c r="C56" s="1"/>
      <c r="D56" s="1"/>
      <c r="E56" s="1"/>
    </row>
    <row r="57" spans="3:5" x14ac:dyDescent="0.35">
      <c r="C57" s="1"/>
      <c r="D57" s="1"/>
      <c r="E57" s="1"/>
    </row>
    <row r="58" spans="3:5" x14ac:dyDescent="0.35">
      <c r="C58" s="1"/>
      <c r="D58" s="1"/>
      <c r="E58" s="1"/>
    </row>
    <row r="59" spans="3:5" x14ac:dyDescent="0.35">
      <c r="C59" s="1"/>
      <c r="D59" s="1"/>
      <c r="E59" s="1"/>
    </row>
    <row r="60" spans="3:5" x14ac:dyDescent="0.35">
      <c r="C60" s="1"/>
      <c r="D60" s="1"/>
      <c r="E60" s="1"/>
    </row>
    <row r="61" spans="3:5" x14ac:dyDescent="0.35">
      <c r="C61" s="1"/>
      <c r="D61" s="1"/>
      <c r="E61" s="1"/>
    </row>
    <row r="62" spans="3:5" x14ac:dyDescent="0.35">
      <c r="C62" s="1"/>
      <c r="D62" s="1"/>
      <c r="E62" s="1"/>
    </row>
    <row r="63" spans="3:5" x14ac:dyDescent="0.35">
      <c r="C63" s="1"/>
      <c r="D63" s="1"/>
      <c r="E63" s="1"/>
    </row>
    <row r="64" spans="3:5" x14ac:dyDescent="0.35">
      <c r="C64" s="1"/>
      <c r="D64" s="1"/>
      <c r="E64" s="1"/>
    </row>
    <row r="65" spans="3:5" x14ac:dyDescent="0.35">
      <c r="C65" s="1"/>
      <c r="D65" s="1"/>
      <c r="E65" s="1"/>
    </row>
    <row r="66" spans="3:5" x14ac:dyDescent="0.35">
      <c r="C66" s="1"/>
      <c r="D66" s="1"/>
      <c r="E66" s="1"/>
    </row>
    <row r="67" spans="3:5" x14ac:dyDescent="0.35">
      <c r="C67" s="1"/>
      <c r="D67" s="1"/>
      <c r="E67" s="1"/>
    </row>
    <row r="68" spans="3:5" x14ac:dyDescent="0.35">
      <c r="C68" s="1"/>
      <c r="D68" s="1"/>
      <c r="E68" s="1"/>
    </row>
    <row r="69" spans="3:5" x14ac:dyDescent="0.35">
      <c r="C69" s="1"/>
      <c r="D69" s="1"/>
      <c r="E69" s="1"/>
    </row>
    <row r="70" spans="3:5" x14ac:dyDescent="0.35">
      <c r="C70" s="1"/>
      <c r="D70" s="1"/>
      <c r="E70" s="1"/>
    </row>
    <row r="71" spans="3:5" x14ac:dyDescent="0.35">
      <c r="C71" s="1"/>
      <c r="D71" s="1"/>
      <c r="E71" s="1"/>
    </row>
    <row r="72" spans="3:5" x14ac:dyDescent="0.35">
      <c r="C72" s="1"/>
      <c r="D72" s="1"/>
      <c r="E72" s="1"/>
    </row>
    <row r="73" spans="3:5" x14ac:dyDescent="0.35">
      <c r="C73" s="1"/>
      <c r="D73" s="1"/>
      <c r="E73" s="1"/>
    </row>
    <row r="74" spans="3:5" x14ac:dyDescent="0.35">
      <c r="C74" s="1"/>
      <c r="D74" s="1"/>
      <c r="E74" s="1"/>
    </row>
    <row r="75" spans="3:5" x14ac:dyDescent="0.35">
      <c r="C75" s="1"/>
      <c r="D75" s="1"/>
      <c r="E75" s="1"/>
    </row>
    <row r="76" spans="3:5" x14ac:dyDescent="0.35">
      <c r="C76" s="1"/>
      <c r="D76" s="1"/>
      <c r="E76" s="1"/>
    </row>
    <row r="77" spans="3:5" x14ac:dyDescent="0.35">
      <c r="C77" s="1"/>
      <c r="D77" s="1"/>
      <c r="E77" s="1"/>
    </row>
    <row r="78" spans="3:5" x14ac:dyDescent="0.35">
      <c r="C78" s="1"/>
      <c r="D78" s="1"/>
      <c r="E78" s="1"/>
    </row>
    <row r="79" spans="3:5" x14ac:dyDescent="0.35">
      <c r="C79" s="1"/>
      <c r="D79" s="1"/>
      <c r="E79" s="1"/>
    </row>
    <row r="80" spans="3:5" x14ac:dyDescent="0.35">
      <c r="C80" s="1"/>
      <c r="D80" s="1"/>
      <c r="E80" s="1"/>
    </row>
    <row r="81" spans="3:5" x14ac:dyDescent="0.35">
      <c r="C81" s="1"/>
      <c r="D81" s="1"/>
      <c r="E81" s="1"/>
    </row>
    <row r="82" spans="3:5" x14ac:dyDescent="0.35">
      <c r="C82" s="1"/>
      <c r="D82" s="1"/>
      <c r="E82" s="1"/>
    </row>
    <row r="83" spans="3:5" x14ac:dyDescent="0.35">
      <c r="C83" s="1"/>
      <c r="D83" s="1"/>
      <c r="E83" s="1"/>
    </row>
    <row r="84" spans="3:5" x14ac:dyDescent="0.35">
      <c r="C84" s="1"/>
      <c r="D84" s="1"/>
      <c r="E84" s="1"/>
    </row>
    <row r="85" spans="3:5" x14ac:dyDescent="0.35">
      <c r="C85" s="1"/>
      <c r="D85" s="1"/>
      <c r="E85" s="1"/>
    </row>
    <row r="86" spans="3:5" x14ac:dyDescent="0.35">
      <c r="C86" s="1"/>
      <c r="D86" s="1"/>
      <c r="E86" s="1"/>
    </row>
    <row r="87" spans="3:5" x14ac:dyDescent="0.35">
      <c r="C87" s="1"/>
      <c r="D87" s="1"/>
      <c r="E87" s="1"/>
    </row>
    <row r="88" spans="3:5" x14ac:dyDescent="0.35">
      <c r="C88" s="1"/>
      <c r="D88" s="1"/>
      <c r="E88" s="1"/>
    </row>
    <row r="89" spans="3:5" x14ac:dyDescent="0.35">
      <c r="C89" s="1"/>
      <c r="D89" s="1"/>
      <c r="E89" s="1"/>
    </row>
    <row r="90" spans="3:5" x14ac:dyDescent="0.35">
      <c r="C90" s="1"/>
      <c r="D90" s="1"/>
      <c r="E90" s="1"/>
    </row>
    <row r="91" spans="3:5" x14ac:dyDescent="0.35">
      <c r="C91" s="1"/>
      <c r="D91" s="1"/>
      <c r="E91" s="1"/>
    </row>
    <row r="92" spans="3:5" x14ac:dyDescent="0.35">
      <c r="C92" s="1"/>
      <c r="D92" s="1"/>
      <c r="E92" s="1"/>
    </row>
    <row r="93" spans="3:5" x14ac:dyDescent="0.35">
      <c r="C93" s="1"/>
      <c r="D93" s="1"/>
      <c r="E93" s="1"/>
    </row>
    <row r="94" spans="3:5" x14ac:dyDescent="0.35">
      <c r="C94" s="1"/>
      <c r="D94" s="1"/>
      <c r="E94" s="1"/>
    </row>
    <row r="95" spans="3:5" x14ac:dyDescent="0.35">
      <c r="C95" s="1"/>
      <c r="D95" s="1"/>
      <c r="E95" s="1"/>
    </row>
    <row r="96" spans="3:5" x14ac:dyDescent="0.35">
      <c r="C96" s="1"/>
      <c r="D96" s="1"/>
      <c r="E96" s="1"/>
    </row>
    <row r="97" spans="3:5" x14ac:dyDescent="0.35">
      <c r="C97" s="1"/>
      <c r="D97" s="1"/>
      <c r="E97" s="1"/>
    </row>
    <row r="98" spans="3:5" x14ac:dyDescent="0.35">
      <c r="C98" s="1"/>
      <c r="D98" s="1"/>
      <c r="E98" s="1"/>
    </row>
    <row r="99" spans="3:5" x14ac:dyDescent="0.35">
      <c r="C99" s="1"/>
      <c r="D99" s="1"/>
      <c r="E99" s="1"/>
    </row>
    <row r="100" spans="3:5" x14ac:dyDescent="0.35">
      <c r="C100" s="1"/>
      <c r="D100" s="1"/>
      <c r="E100" s="1"/>
    </row>
    <row r="101" spans="3:5" x14ac:dyDescent="0.35">
      <c r="C101" s="1"/>
      <c r="D101" s="1"/>
      <c r="E101" s="1"/>
    </row>
    <row r="102" spans="3:5" x14ac:dyDescent="0.35">
      <c r="C102" s="1"/>
      <c r="D102" s="1"/>
      <c r="E102" s="1"/>
    </row>
    <row r="103" spans="3:5" x14ac:dyDescent="0.35">
      <c r="C103" s="1"/>
      <c r="D103" s="1"/>
      <c r="E103" s="1"/>
    </row>
    <row r="104" spans="3:5" x14ac:dyDescent="0.35">
      <c r="C104" s="1"/>
      <c r="D104" s="1"/>
      <c r="E104" s="1"/>
    </row>
    <row r="105" spans="3:5" x14ac:dyDescent="0.35">
      <c r="C105" s="1"/>
      <c r="D105" s="1"/>
      <c r="E105" s="1"/>
    </row>
    <row r="106" spans="3:5" x14ac:dyDescent="0.35">
      <c r="C106" s="1"/>
      <c r="D106" s="1"/>
      <c r="E106" s="1"/>
    </row>
  </sheetData>
  <sheetProtection algorithmName="SHA-512" hashValue="CjqDUNefU73+gn6xWAopzxobzLvRMoAxi/Kb+cT9SRJiaunGmyWNXqcCzT/25EF6slnxiH/7bghdTsv4qXGlUQ==" saltValue="MST4dAFcMNMEK0nBl4mjpg==" spinCount="100000" sheet="1" selectLockedCells="1"/>
  <protectedRanges>
    <protectedRange sqref="D5:D8" name="Bereik1"/>
  </protectedRanges>
  <mergeCells count="3">
    <mergeCell ref="C3:E3"/>
    <mergeCell ref="C12:E12"/>
    <mergeCell ref="C43:E43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5B23E86F5CB408ABECF94DEAD4C95" ma:contentTypeVersion="18" ma:contentTypeDescription="Een nieuw document maken." ma:contentTypeScope="" ma:versionID="03de2bfded8a48f0064d269a7b4071da">
  <xsd:schema xmlns:xsd="http://www.w3.org/2001/XMLSchema" xmlns:xs="http://www.w3.org/2001/XMLSchema" xmlns:p="http://schemas.microsoft.com/office/2006/metadata/properties" xmlns:ns1="http://schemas.microsoft.com/sharepoint/v3" xmlns:ns2="5568065a-4b53-4cc6-a727-068446cbf3df" xmlns:ns3="601c460c-185f-4148-bb65-86ffb40da1d1" targetNamespace="http://schemas.microsoft.com/office/2006/metadata/properties" ma:root="true" ma:fieldsID="75b911778efe0ac05c337f4c3d02f703" ns1:_="" ns2:_="" ns3:_="">
    <xsd:import namespace="http://schemas.microsoft.com/sharepoint/v3"/>
    <xsd:import namespace="5568065a-4b53-4cc6-a727-068446cbf3df"/>
    <xsd:import namespace="601c460c-185f-4148-bb65-86ffb40da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065a-4b53-4cc6-a727-068446cbf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9d1613-f8ea-4b4b-b3d7-b5724c3674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460c-185f-4148-bb65-86ffb40da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1feafdf-2f1a-4bc2-a124-b016bea3ddc0}" ma:internalName="TaxCatchAll" ma:showField="CatchAllData" ma:web="601c460c-185f-4148-bb65-86ffb40da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568065a-4b53-4cc6-a727-068446cbf3df">
      <Terms xmlns="http://schemas.microsoft.com/office/infopath/2007/PartnerControls"/>
    </lcf76f155ced4ddcb4097134ff3c332f>
    <TaxCatchAll xmlns="601c460c-185f-4148-bb65-86ffb40da1d1" xsi:nil="true"/>
  </documentManagement>
</p:properties>
</file>

<file path=customXml/itemProps1.xml><?xml version="1.0" encoding="utf-8"?>
<ds:datastoreItem xmlns:ds="http://schemas.openxmlformats.org/officeDocument/2006/customXml" ds:itemID="{0B21BFAA-0E5C-4EC0-BA86-06380151A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A04EC-613D-4952-A16E-F049847FE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065a-4b53-4cc6-a727-068446cbf3df"/>
    <ds:schemaRef ds:uri="601c460c-185f-4148-bb65-86ffb40da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811B6-21F4-431D-A425-697CED60EC2C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601c460c-185f-4148-bb65-86ffb40da1d1"/>
    <ds:schemaRef ds:uri="5568065a-4b53-4cc6-a727-068446cbf3df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Indicatie compensatie</vt:lpstr>
      <vt:lpstr>'Indicatie compensatie'!Afdrukbereik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Gennip</dc:creator>
  <cp:lastModifiedBy>Rob van Gennip</cp:lastModifiedBy>
  <cp:lastPrinted>2026-02-24T15:41:46Z</cp:lastPrinted>
  <dcterms:created xsi:type="dcterms:W3CDTF">2026-02-19T10:56:33Z</dcterms:created>
  <dcterms:modified xsi:type="dcterms:W3CDTF">2026-03-17T22:01:48Z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0x0101004BA5B23E86F5CB408ABECF94DEAD4C95</vt:lpwstr>
  </property>
</Properties>
</file>